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质量工程\绩效评估\2019年设备绩效评估\"/>
    </mc:Choice>
  </mc:AlternateContent>
  <bookViews>
    <workbookView xWindow="0" yWindow="0" windowWidth="28785" windowHeight="12690"/>
  </bookViews>
  <sheets>
    <sheet name="项目 表" sheetId="3" r:id="rId1"/>
    <sheet name="Sheet1" sheetId="4" state="hidden" r:id="rId2"/>
    <sheet name="项目 -填表说明" sheetId="2" r:id="rId3"/>
  </sheets>
  <externalReferences>
    <externalReference r:id="rId4"/>
  </externalReferences>
  <definedNames>
    <definedName name="_xlnm.Print_Area" localSheetId="0">'项目 表'!$A$1:$H$22</definedName>
    <definedName name="_xlnm.Print_Area" localSheetId="2">'项目 -填表说明'!$A$1:$H$22</definedName>
    <definedName name="_xlnm.Print_Titles" localSheetId="0">'项目 表'!$1:$5</definedName>
    <definedName name="_xlnm.Print_Titles" localSheetId="2">'项目 -填表说明'!$1:$5</definedName>
  </definedNames>
  <calcPr calcId="162913"/>
</workbook>
</file>

<file path=xl/calcChain.xml><?xml version="1.0" encoding="utf-8"?>
<calcChain xmlns="http://schemas.openxmlformats.org/spreadsheetml/2006/main">
  <c r="B3" i="3" l="1"/>
  <c r="H7" i="3"/>
  <c r="E7" i="3"/>
  <c r="B7" i="3"/>
  <c r="G3" i="3"/>
  <c r="B2" i="3"/>
  <c r="F9" i="3" l="1"/>
  <c r="H9" i="3" s="1"/>
  <c r="H22" i="3" s="1"/>
  <c r="D22" i="2"/>
  <c r="B17" i="2"/>
  <c r="F9" i="2"/>
  <c r="D22" i="3"/>
  <c r="B17" i="3"/>
</calcChain>
</file>

<file path=xl/sharedStrings.xml><?xml version="1.0" encoding="utf-8"?>
<sst xmlns="http://schemas.openxmlformats.org/spreadsheetml/2006/main" count="313" uniqueCount="213">
  <si>
    <t>安徽商贸职业技术学院项目（仪器设备）绩效自评表（填写说明）</t>
  </si>
  <si>
    <t>项目名称</t>
  </si>
  <si>
    <t>项目所属单位</t>
  </si>
  <si>
    <t>项目负责人</t>
  </si>
  <si>
    <t>项目总体目标</t>
  </si>
  <si>
    <t>项目总体目标完成情况综述</t>
  </si>
  <si>
    <t>项目资金总额</t>
  </si>
  <si>
    <t>项目立项数（A)</t>
  </si>
  <si>
    <t>实际执行数（B)</t>
  </si>
  <si>
    <t>其中：设备购置额</t>
  </si>
  <si>
    <t>一级考评指标</t>
  </si>
  <si>
    <t>二级考评指标</t>
  </si>
  <si>
    <t>三级考评指标</t>
  </si>
  <si>
    <t>分值</t>
  </si>
  <si>
    <t>评分标准</t>
  </si>
  <si>
    <t>实际情况</t>
  </si>
  <si>
    <t>得分</t>
  </si>
  <si>
    <t>预算资金执行率（10分）</t>
  </si>
  <si>
    <t>预算资金执行率</t>
  </si>
  <si>
    <t>资金执行情况</t>
  </si>
  <si>
    <t>全年执行数与年初预算数的比值，10%以下（2分）（含10%），10%-20%（3分）（含20%），20%-30%（4分）（含30%），30%-40%（5分）（含40%），40%-50%（6分）（含50%），50%-60%（7分）（含60%），60%-70%（8分）（含70%），70%-80%（9分）（含80%），80%以上（10分）</t>
  </si>
  <si>
    <t>产出指标（70分）</t>
  </si>
  <si>
    <t>项目立项</t>
  </si>
  <si>
    <t>立项规范性</t>
  </si>
  <si>
    <t>项目按照规定的程序申请、论证、设立（10分），项目基本按照规定的程序申请、论证、设立（6分），项目未按照规定的程序申请、论证、设立（0分）</t>
  </si>
  <si>
    <t>时效情况</t>
  </si>
  <si>
    <t>项目完成及时率</t>
  </si>
  <si>
    <t>项目按期完成或未到期正在按计划完成（5分），项目延期完成（3分），项目延期正在进行（1分）</t>
  </si>
  <si>
    <t>业务管理</t>
  </si>
  <si>
    <t>制度保障情况</t>
  </si>
  <si>
    <t>项目管理及设备管理制度健全得(5分)，比较健全得(3分)，没有制度保障(0分)</t>
  </si>
  <si>
    <t>制度执行有效性</t>
  </si>
  <si>
    <t xml:space="preserve">完全按项目管理及设备管理制度执行（5分）；基本按项目管理及设备管理制度执行（4-1分）；存在不符合项目管理及设备管理制度的现象（0分）                          </t>
  </si>
  <si>
    <t>项目质量可控性</t>
  </si>
  <si>
    <t>开展项目实施过程监控，不定期开展项目检查、设备使用效率情况检查（5分），监控不到位，未能不定期开展项目检查、设备使用效率情况检查（0分）</t>
  </si>
  <si>
    <t>财务管理</t>
  </si>
  <si>
    <t>财务制度健全性</t>
  </si>
  <si>
    <t>已制定或具有相应的项目资金管理办法（1分）；项目资金管理办法和会计核算方法符合相关财务会计制度的规定（1分）。</t>
  </si>
  <si>
    <t>财务监控有效性</t>
  </si>
  <si>
    <t>经费支出经过各级人员和各个环节审核、签字（1分）；经费转拨规范，不存在层层转拨、变相转拨问题（0.5分）；财务、审计和纪检等部门在经费使用、管理、监督过程中，职责和权限得到落实（0.5分）。</t>
  </si>
  <si>
    <t>发表论文、申请专利、获得学术奖励、争取了国家、省级、校级课题等</t>
  </si>
  <si>
    <t>项目完成后发表有论文、申请了专利、获得学术奖励、争取有国家、省级、校级课题（8-2分），项目完成后未能发表论文、申请专利、获得学术奖励、争取有国家、省级、校级课题（0分）</t>
  </si>
  <si>
    <t>各类人才培养</t>
  </si>
  <si>
    <t>项目培养了大量人才（8分），项目培养了少量人才（7-2分），项目未能培养各类人才（0分）</t>
  </si>
  <si>
    <t>质量管理</t>
  </si>
  <si>
    <t>设备管理有效性</t>
  </si>
  <si>
    <t>项目购置的仪器设备日常管理有效，能做到学校部门间调剂、共享使用（20分），项目购置的仪器设备基本能有效管理、部分设备仪器能做到部门内部调剂、共享（5-18分），项目购置的仪器设备管理不完善（0分）</t>
  </si>
  <si>
    <t>效益指标（10分）</t>
  </si>
  <si>
    <t>可持续影响效益</t>
  </si>
  <si>
    <t>对提高教育教学的影响及师资队伍的改善等方面</t>
  </si>
  <si>
    <t>项目购置设备仪器对教学、科研、师资队伍等具有显著影响（10分），项目购置设备仪器对教学、科研、师资队伍等具有一般影响（6分），项目购置设备仪器对教学、科研、师资队伍等不具影响（0分）</t>
  </si>
  <si>
    <t>满意度指标（10分）</t>
  </si>
  <si>
    <t>管理部门满意度指标</t>
  </si>
  <si>
    <t>归口部门满意度指标</t>
  </si>
  <si>
    <t>满意度在100-80%（含80%）10分，80-60%（含60%）6分，60%以下不得分。</t>
  </si>
  <si>
    <t>合计</t>
  </si>
  <si>
    <t>按《项目情况明细表》中项目（含编号）填列（由项目单位填列）</t>
  </si>
  <si>
    <t>按项目申报单位（由项目单位填列）</t>
  </si>
  <si>
    <t>按项目申报书中据实填列</t>
  </si>
  <si>
    <t>按各项目建设目标填列（由项目单位填列）</t>
  </si>
  <si>
    <t>按各项目目标实际完成情况填列（由项目单位填列）</t>
  </si>
  <si>
    <t>（由项目单位填列）</t>
  </si>
  <si>
    <t>据实计分</t>
  </si>
  <si>
    <t>填列具体立项、论证文件等材料名称（由项目单位填列）</t>
  </si>
  <si>
    <t>若有延期项目，备注延期截止时间。（由项目单位填列）</t>
  </si>
  <si>
    <t>填写详细制度名称（校级层面、二级单位层面制度文件均可）。（由项目单位填列）</t>
  </si>
  <si>
    <t>概述项目如何按照制度执行。（由项目单位填列）</t>
  </si>
  <si>
    <t>概述项目实施过程中有哪些实际检查。（由项目单位填列）</t>
  </si>
  <si>
    <t>填写详细制度名称（由财务部门填列）</t>
  </si>
  <si>
    <t>填写项目完成后截止2019年11月底所发表的论文、申请的专利、获得学术奖励、争取有国家、省级、校级课题的数量等情况；（由项目单位填列）</t>
  </si>
  <si>
    <t>填写项目培养的人才类型、数量，可与申报书上目标对比打分。（由项目单位填列）</t>
  </si>
  <si>
    <t>简述项目购置仪器设备的具体管理情况，是否有完整的台账、维修记录、内部调剂共享使用记录、巡检维护保养记录资料。（由项目单位填列）</t>
  </si>
  <si>
    <t>简述项目成果及影响影响。（由项目单位填列）</t>
  </si>
  <si>
    <t>提供事实考评材料。（由归口管理部门填列）</t>
  </si>
  <si>
    <t>项目立项金额（元）（A)</t>
    <phoneticPr fontId="21" type="noConversion"/>
  </si>
  <si>
    <t>实际执行金额（元）（B)</t>
    <phoneticPr fontId="21" type="noConversion"/>
  </si>
  <si>
    <t>其中：设备购置额（元）</t>
    <phoneticPr fontId="21" type="noConversion"/>
  </si>
  <si>
    <t>支出年度</t>
  </si>
  <si>
    <t>项目编号</t>
  </si>
  <si>
    <t>项目立项经费总额</t>
  </si>
  <si>
    <t>截止到2018年12月项目预算总额</t>
  </si>
  <si>
    <t>截止到2018年12月项目实际支出总额</t>
  </si>
  <si>
    <t>专用设备购置</t>
  </si>
  <si>
    <t>备注</t>
  </si>
  <si>
    <t>2014zy118</t>
  </si>
  <si>
    <t>夏菊子</t>
  </si>
  <si>
    <t>信息网络及软件购置更新</t>
  </si>
  <si>
    <t>2015mooc154</t>
  </si>
  <si>
    <t>陈辉</t>
  </si>
  <si>
    <t>2015mooc168</t>
  </si>
  <si>
    <t>牛永芹</t>
  </si>
  <si>
    <t>2015mooc152</t>
  </si>
  <si>
    <t>王从辉</t>
  </si>
  <si>
    <t>2015mooc156</t>
  </si>
  <si>
    <t>鲁学生</t>
  </si>
  <si>
    <t>2015mooc157</t>
  </si>
  <si>
    <t>胡艳</t>
  </si>
  <si>
    <t>2015mooc159</t>
  </si>
  <si>
    <t>秦宗槐</t>
  </si>
  <si>
    <t>2015mooc164</t>
  </si>
  <si>
    <t>韩媛媛</t>
  </si>
  <si>
    <t>2015mooc165</t>
  </si>
  <si>
    <t>李海燕</t>
  </si>
  <si>
    <t>2015mooc166</t>
  </si>
  <si>
    <t>孙莉</t>
  </si>
  <si>
    <t>2016ckjh085</t>
  </si>
  <si>
    <t>鲁楠</t>
  </si>
  <si>
    <t>2016ckjh086</t>
  </si>
  <si>
    <t>吴松飞</t>
  </si>
  <si>
    <t>2016cx25</t>
  </si>
  <si>
    <t>2016cx45</t>
  </si>
  <si>
    <t>2016gj23</t>
  </si>
  <si>
    <t>2016gxk049</t>
  </si>
  <si>
    <t>赵小平</t>
  </si>
  <si>
    <t>2016jxtd046</t>
  </si>
  <si>
    <t>冯春林</t>
  </si>
  <si>
    <t>2016jyxm0355</t>
  </si>
  <si>
    <t>2016jyxm0359</t>
  </si>
  <si>
    <t>孙颖荪</t>
  </si>
  <si>
    <t>2016mooc154</t>
  </si>
  <si>
    <t>龙志勇</t>
  </si>
  <si>
    <t>2016mooc155</t>
  </si>
  <si>
    <t>郑晓明</t>
  </si>
  <si>
    <t>2016mooc160</t>
  </si>
  <si>
    <t>许美珏</t>
  </si>
  <si>
    <t>2016mooc162</t>
  </si>
  <si>
    <t>胡增芳</t>
  </si>
  <si>
    <t>2016mooc163</t>
  </si>
  <si>
    <t>唐云龙</t>
  </si>
  <si>
    <t>2016mooc164</t>
  </si>
  <si>
    <t>李瑾</t>
  </si>
  <si>
    <t>2017jxtd100</t>
  </si>
  <si>
    <t>刘知国</t>
  </si>
  <si>
    <t>2017jyxm0752</t>
  </si>
  <si>
    <t>2017mooc136</t>
  </si>
  <si>
    <t>贾成海</t>
  </si>
  <si>
    <t>2017mooc137</t>
  </si>
  <si>
    <t>郑兴东</t>
  </si>
  <si>
    <t>2017mooc139</t>
  </si>
  <si>
    <t>史薇</t>
  </si>
  <si>
    <t>2017mooc140</t>
  </si>
  <si>
    <t>胡计虎</t>
  </si>
  <si>
    <t>2017mooc142</t>
  </si>
  <si>
    <t>2017mooc143</t>
  </si>
  <si>
    <t>杨雪青</t>
  </si>
  <si>
    <t>2017sjjd068</t>
  </si>
  <si>
    <t>汪圣佑</t>
  </si>
  <si>
    <t>2017sxzx62</t>
  </si>
  <si>
    <t>韩成勇</t>
  </si>
  <si>
    <t>2017zhkt210</t>
  </si>
  <si>
    <t>陈云磊</t>
  </si>
  <si>
    <t>2017zyjs04</t>
  </si>
  <si>
    <t>Sz-1-2018-24</t>
  </si>
  <si>
    <t>朱景平</t>
  </si>
  <si>
    <t>项目编号</t>
    <phoneticPr fontId="21" type="noConversion"/>
  </si>
  <si>
    <t>2014zy118_财务管理专业综合改革试点</t>
  </si>
  <si>
    <t>2015mooc154_高等数学</t>
  </si>
  <si>
    <t>2015mooc168_会计电算化</t>
  </si>
  <si>
    <t>2015mooc152_电子支付与电子金融</t>
  </si>
  <si>
    <t>2015mooc156_纳税实务</t>
  </si>
  <si>
    <t>2015mooc157_金融理论与实务</t>
  </si>
  <si>
    <t>2015mooc159_市场调查与信息分析</t>
  </si>
  <si>
    <t>2015mooc164_供应链管理</t>
  </si>
  <si>
    <t>2015mooc165_财经法规与会计职业道德</t>
  </si>
  <si>
    <t>2015mooc166_营养与健康</t>
  </si>
  <si>
    <t>2016ckjh085_E-home校园众创空间创客实验室</t>
  </si>
  <si>
    <t>2016ckjh086_数字媒体校园创客空间创客实验室</t>
  </si>
  <si>
    <t>2016gj23_云计算技术与应用专业《Linux操作系统</t>
  </si>
  <si>
    <t>2016gxk049_篮球</t>
  </si>
  <si>
    <t>2016jxtd046_房地产经营与管理教学团队</t>
  </si>
  <si>
    <t>2016jyxm0355_“互联网+”背景下高职会计专业的建设研究</t>
  </si>
  <si>
    <t>2016jyxm0359_高职管理类课程翻转课堂分享式教学策略研究</t>
  </si>
  <si>
    <t>2016mooc154_实用英语</t>
  </si>
  <si>
    <t>2016mooc155_品格育成与人生历练</t>
  </si>
  <si>
    <t>2016mooc160_单片机应用技术</t>
  </si>
  <si>
    <t>2016mooc162_证券投资操作实务</t>
  </si>
  <si>
    <t>2016mooc163_Photoshop应用</t>
  </si>
  <si>
    <t>2016mooc164_商务礼仪</t>
  </si>
  <si>
    <t>2017jxtd100_商务英语专业教学团队</t>
  </si>
  <si>
    <t>2017jyxm0752_基于“类型学”下高校创业学院“广谱式”创</t>
  </si>
  <si>
    <t>2017mooc136_税务会计mooc</t>
  </si>
  <si>
    <t>2017mooc137_中级会计实务</t>
  </si>
  <si>
    <t>2017mooc139_商务英语</t>
  </si>
  <si>
    <t>2017mooc140_企业经营沙盘模拟</t>
  </si>
  <si>
    <t>2017mooc142_税务实训</t>
  </si>
  <si>
    <t>2017mooc143_商务谈判与推销</t>
  </si>
  <si>
    <t>2017sjjd068_安徽商贸职业技术学院三只松鼠股份有限公司</t>
  </si>
  <si>
    <t>2017sxzx62_信息工程综合实训中心</t>
  </si>
  <si>
    <t>2017zhkt210_审计实务智慧课堂试点</t>
  </si>
  <si>
    <t>2017zyjs04_人力资源管理专业</t>
  </si>
  <si>
    <t>Sz-1-2018-24_朱景平思政理论课名师工作室</t>
  </si>
  <si>
    <t>项目所在单位</t>
    <phoneticPr fontId="21" type="noConversion"/>
  </si>
  <si>
    <t>财务金融系</t>
    <phoneticPr fontId="21" type="noConversion"/>
  </si>
  <si>
    <t>人文外语系</t>
    <phoneticPr fontId="21" type="noConversion"/>
  </si>
  <si>
    <t>会计系</t>
    <phoneticPr fontId="21" type="noConversion"/>
  </si>
  <si>
    <t>经济贸易系</t>
    <phoneticPr fontId="21" type="noConversion"/>
  </si>
  <si>
    <t>会计系</t>
    <phoneticPr fontId="21" type="noConversion"/>
  </si>
  <si>
    <t>工商管理系</t>
    <phoneticPr fontId="21" type="noConversion"/>
  </si>
  <si>
    <t>电子信息工程系</t>
    <phoneticPr fontId="21" type="noConversion"/>
  </si>
  <si>
    <t>思政教学部</t>
    <phoneticPr fontId="21" type="noConversion"/>
  </si>
  <si>
    <t>财务处</t>
    <phoneticPr fontId="21" type="noConversion"/>
  </si>
  <si>
    <t>体育教学部</t>
    <phoneticPr fontId="21" type="noConversion"/>
  </si>
  <si>
    <t>会计系</t>
    <phoneticPr fontId="21" type="noConversion"/>
  </si>
  <si>
    <t>人文外语系</t>
    <phoneticPr fontId="21" type="noConversion"/>
  </si>
  <si>
    <t>2016cx25_《思想道德修养与法律基础》精品在线开放课</t>
    <phoneticPr fontId="21" type="noConversion"/>
  </si>
  <si>
    <t>杨卫宏</t>
  </si>
  <si>
    <t>2016cx39_提高经费保障和服务水平</t>
    <phoneticPr fontId="21" type="noConversion"/>
  </si>
  <si>
    <t>2016cx39</t>
    <phoneticPr fontId="21" type="noConversion"/>
  </si>
  <si>
    <t>2016cx45_校园文化建设</t>
    <phoneticPr fontId="21" type="noConversion"/>
  </si>
  <si>
    <t>姚珑珑</t>
  </si>
  <si>
    <t>芮坤坤</t>
  </si>
  <si>
    <t>宣传统战部</t>
    <phoneticPr fontId="21" type="noConversion"/>
  </si>
  <si>
    <t>郭伟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</si>
</sst>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.00_ "/>
  </numFmts>
  <fonts count="22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2"/>
      <color indexed="8"/>
      <name val="仿宋_GB2312"/>
      <charset val="134"/>
    </font>
    <font>
      <sz val="12"/>
      <color rgb="FFFF0000"/>
      <name val="仿宋_GB2312"/>
      <charset val="134"/>
    </font>
    <font>
      <sz val="12"/>
      <color rgb="FFFF0000"/>
      <name val="宋体"/>
      <family val="3"/>
      <charset val="134"/>
    </font>
    <font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仿宋_GB2312"/>
      <charset val="134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0"/>
      <name val="仿宋_GB2312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left" vertical="center" wrapText="1" shrinkToFit="1"/>
    </xf>
    <xf numFmtId="0" fontId="5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177" fontId="7" fillId="5" borderId="2" xfId="0" applyNumberFormat="1" applyFont="1" applyFill="1" applyBorder="1" applyAlignment="1">
      <alignment vertical="center" wrapText="1"/>
    </xf>
    <xf numFmtId="177" fontId="7" fillId="6" borderId="2" xfId="0" applyNumberFormat="1" applyFont="1" applyFill="1" applyBorder="1" applyAlignment="1">
      <alignment vertical="center" wrapText="1"/>
    </xf>
    <xf numFmtId="177" fontId="7" fillId="4" borderId="2" xfId="0" applyNumberFormat="1" applyFont="1" applyFill="1" applyBorder="1" applyAlignment="1">
      <alignment vertical="center" wrapText="1"/>
    </xf>
    <xf numFmtId="0" fontId="20" fillId="0" borderId="0" xfId="0" applyFont="1">
      <alignment vertical="center"/>
    </xf>
    <xf numFmtId="177" fontId="7" fillId="4" borderId="2" xfId="0" applyNumberFormat="1" applyFont="1" applyFill="1" applyBorder="1" applyAlignment="1">
      <alignment horizontal="center" vertical="center" wrapText="1"/>
    </xf>
    <xf numFmtId="177" fontId="7" fillId="4" borderId="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10" fontId="12" fillId="5" borderId="3" xfId="0" applyNumberFormat="1" applyFont="1" applyFill="1" applyBorder="1" applyAlignment="1">
      <alignment horizontal="center" vertical="center" wrapText="1" shrinkToFit="1"/>
    </xf>
    <xf numFmtId="10" fontId="12" fillId="5" borderId="7" xfId="0" applyNumberFormat="1" applyFont="1" applyFill="1" applyBorder="1" applyAlignment="1">
      <alignment horizontal="center" vertical="center" wrapText="1" shrinkToFit="1"/>
    </xf>
    <xf numFmtId="10" fontId="12" fillId="6" borderId="3" xfId="0" applyNumberFormat="1" applyFont="1" applyFill="1" applyBorder="1" applyAlignment="1">
      <alignment horizontal="center" vertical="center" wrapText="1" shrinkToFit="1"/>
    </xf>
    <xf numFmtId="10" fontId="12" fillId="6" borderId="7" xfId="0" applyNumberFormat="1" applyFont="1" applyFill="1" applyBorder="1" applyAlignment="1">
      <alignment horizontal="center" vertical="center" wrapText="1" shrinkToFit="1"/>
    </xf>
    <xf numFmtId="176" fontId="12" fillId="0" borderId="3" xfId="0" applyNumberFormat="1" applyFont="1" applyBorder="1" applyAlignment="1">
      <alignment horizontal="center" vertical="center" wrapText="1" shrinkToFit="1"/>
    </xf>
    <xf numFmtId="176" fontId="12" fillId="0" borderId="7" xfId="0" applyNumberFormat="1" applyFont="1" applyBorder="1" applyAlignment="1">
      <alignment horizontal="center" vertical="center" wrapText="1" shrinkToFit="1"/>
    </xf>
    <xf numFmtId="10" fontId="19" fillId="5" borderId="3" xfId="0" applyNumberFormat="1" applyFont="1" applyFill="1" applyBorder="1" applyAlignment="1">
      <alignment horizontal="center" vertical="center" wrapText="1"/>
    </xf>
    <xf numFmtId="10" fontId="19" fillId="5" borderId="7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0" fontId="12" fillId="4" borderId="3" xfId="0" applyNumberFormat="1" applyFont="1" applyFill="1" applyBorder="1" applyAlignment="1">
      <alignment horizontal="center" vertical="center" wrapText="1" shrinkToFit="1"/>
    </xf>
    <xf numFmtId="10" fontId="12" fillId="4" borderId="7" xfId="0" applyNumberFormat="1" applyFont="1" applyFill="1" applyBorder="1" applyAlignment="1">
      <alignment horizontal="center" vertical="center" wrapText="1" shrinkToFi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76" fontId="13" fillId="0" borderId="3" xfId="0" applyNumberFormat="1" applyFont="1" applyBorder="1" applyAlignment="1">
      <alignment horizontal="center" vertical="center" wrapText="1" shrinkToFit="1"/>
    </xf>
    <xf numFmtId="176" fontId="13" fillId="0" borderId="7" xfId="0" applyNumberFormat="1" applyFont="1" applyBorder="1" applyAlignment="1">
      <alignment horizontal="center" vertical="center" wrapText="1" shrinkToFit="1"/>
    </xf>
    <xf numFmtId="176" fontId="13" fillId="3" borderId="3" xfId="0" applyNumberFormat="1" applyFont="1" applyFill="1" applyBorder="1" applyAlignment="1">
      <alignment horizontal="center" vertical="center" wrapText="1" shrinkToFit="1"/>
    </xf>
    <xf numFmtId="176" fontId="13" fillId="3" borderId="7" xfId="0" applyNumberFormat="1" applyFont="1" applyFill="1" applyBorder="1" applyAlignment="1">
      <alignment horizontal="center" vertical="center" wrapText="1" shrinkToFit="1"/>
    </xf>
    <xf numFmtId="176" fontId="10" fillId="0" borderId="3" xfId="0" applyNumberFormat="1" applyFont="1" applyBorder="1" applyAlignment="1">
      <alignment horizontal="center" vertical="center" wrapText="1" shrinkToFit="1"/>
    </xf>
    <xf numFmtId="176" fontId="10" fillId="0" borderId="7" xfId="0" applyNumberFormat="1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9&#24180;10&#26376;&#20221;\14&#12289;&#30358;&#21307;&#32489;&#25928;&#35780;&#20215;&#23457;&#35745;\&#25552;&#20379;&#36164;&#26009;\4.&#37325;&#28857;&#30740;&#31350;&#19982;&#24320;&#21457;&#39033;&#30446;&#33258;&#3578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2项目支出绩效自评表"/>
    </sheetNames>
    <sheetDataSet>
      <sheetData sheetId="0">
        <row r="14">
          <cell r="C14" t="str">
            <v>数量指标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="70" zoomScaleNormal="100" zoomScaleSheetLayoutView="70" workbookViewId="0">
      <selection activeCell="M9" sqref="M9"/>
    </sheetView>
  </sheetViews>
  <sheetFormatPr defaultColWidth="9" defaultRowHeight="30" customHeight="1"/>
  <cols>
    <col min="1" max="1" width="27.5" style="30" customWidth="1"/>
    <col min="2" max="2" width="16" style="31" customWidth="1"/>
    <col min="3" max="3" width="23.625" style="31" customWidth="1"/>
    <col min="4" max="4" width="6" style="31" customWidth="1"/>
    <col min="5" max="5" width="77.75" style="31" customWidth="1"/>
    <col min="6" max="6" width="12.125" style="31" customWidth="1"/>
    <col min="7" max="7" width="34.875" style="31" customWidth="1"/>
    <col min="8" max="8" width="16.25" style="31" customWidth="1"/>
    <col min="9" max="16384" width="9" style="31"/>
  </cols>
  <sheetData>
    <row r="1" spans="1:8" ht="30" customHeight="1">
      <c r="A1" s="73" t="s">
        <v>0</v>
      </c>
      <c r="B1" s="73"/>
      <c r="C1" s="73"/>
      <c r="D1" s="73"/>
      <c r="E1" s="73"/>
      <c r="F1" s="73"/>
      <c r="G1" s="73"/>
      <c r="H1" s="73"/>
    </row>
    <row r="2" spans="1:8" s="28" customFormat="1" ht="30" customHeight="1">
      <c r="A2" s="32" t="s">
        <v>1</v>
      </c>
      <c r="B2" s="79" t="str">
        <f>VLOOKUP(H2,Sheet1!B:H,2,FALSE)</f>
        <v>2015mooc168_会计电算化</v>
      </c>
      <c r="C2" s="79"/>
      <c r="D2" s="79"/>
      <c r="E2" s="79"/>
      <c r="F2" s="79"/>
      <c r="G2" s="8" t="s">
        <v>154</v>
      </c>
      <c r="H2" s="44" t="s">
        <v>89</v>
      </c>
    </row>
    <row r="3" spans="1:8" s="28" customFormat="1" ht="30" customHeight="1">
      <c r="A3" s="32" t="s">
        <v>2</v>
      </c>
      <c r="B3" s="74" t="str">
        <f>VLOOKUP(H2,Sheet1!B:J,9,FALSE)</f>
        <v>会计系</v>
      </c>
      <c r="C3" s="75"/>
      <c r="D3" s="75"/>
      <c r="E3" s="76"/>
      <c r="F3" s="8" t="s">
        <v>3</v>
      </c>
      <c r="G3" s="77" t="str">
        <f>VLOOKUP(H2,Sheet1!B:H,3,FALSE)</f>
        <v>牛永芹</v>
      </c>
      <c r="H3" s="77"/>
    </row>
    <row r="4" spans="1:8" s="28" customFormat="1" ht="38.1" customHeight="1">
      <c r="A4" s="32" t="s">
        <v>4</v>
      </c>
      <c r="B4" s="69"/>
      <c r="C4" s="69"/>
      <c r="D4" s="69"/>
      <c r="E4" s="69"/>
      <c r="F4" s="78"/>
      <c r="G4" s="78"/>
      <c r="H4" s="78"/>
    </row>
    <row r="5" spans="1:8" s="28" customFormat="1" ht="30" customHeight="1">
      <c r="A5" s="32" t="s">
        <v>5</v>
      </c>
      <c r="B5" s="69"/>
      <c r="C5" s="69"/>
      <c r="D5" s="69"/>
      <c r="E5" s="69"/>
      <c r="F5" s="69"/>
      <c r="G5" s="69"/>
      <c r="H5" s="69"/>
    </row>
    <row r="6" spans="1:8" ht="21" customHeight="1">
      <c r="A6" s="51" t="s">
        <v>6</v>
      </c>
      <c r="B6" s="70" t="s">
        <v>74</v>
      </c>
      <c r="C6" s="70"/>
      <c r="D6" s="70"/>
      <c r="E6" s="70" t="s">
        <v>75</v>
      </c>
      <c r="F6" s="70"/>
      <c r="G6" s="70"/>
      <c r="H6" s="70"/>
    </row>
    <row r="7" spans="1:8" ht="24.95" customHeight="1">
      <c r="A7" s="52"/>
      <c r="B7" s="71">
        <f>VLOOKUP(H2,Sheet1!B:H,4,FALSE)</f>
        <v>50000</v>
      </c>
      <c r="C7" s="71"/>
      <c r="D7" s="71"/>
      <c r="E7" s="49">
        <f>VLOOKUP(H2,Sheet1!B:H,6,FALSE)</f>
        <v>33539.21</v>
      </c>
      <c r="F7" s="72" t="s">
        <v>76</v>
      </c>
      <c r="G7" s="72"/>
      <c r="H7" s="50">
        <f>VLOOKUP(H2,Sheet1!B:H,7,FALSE)</f>
        <v>1298</v>
      </c>
    </row>
    <row r="8" spans="1:8" ht="30" customHeight="1">
      <c r="A8" s="33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65" t="s">
        <v>15</v>
      </c>
      <c r="G8" s="66"/>
      <c r="H8" s="12" t="s">
        <v>16</v>
      </c>
    </row>
    <row r="9" spans="1:8" ht="54" customHeight="1">
      <c r="A9" s="32" t="s">
        <v>17</v>
      </c>
      <c r="B9" s="34" t="s">
        <v>18</v>
      </c>
      <c r="C9" s="34" t="s">
        <v>19</v>
      </c>
      <c r="D9" s="35">
        <v>10</v>
      </c>
      <c r="E9" s="15" t="s">
        <v>20</v>
      </c>
      <c r="F9" s="67">
        <f>E7/B7</f>
        <v>0.67078419999999994</v>
      </c>
      <c r="G9" s="68"/>
      <c r="H9" s="47">
        <f>MIN(_xlfn.FLOOR.MATH(F9*10)+2,10)</f>
        <v>8</v>
      </c>
    </row>
    <row r="10" spans="1:8" ht="41.1" customHeight="1">
      <c r="A10" s="53" t="s">
        <v>21</v>
      </c>
      <c r="B10" s="36" t="s">
        <v>22</v>
      </c>
      <c r="C10" s="34" t="s">
        <v>23</v>
      </c>
      <c r="D10" s="37">
        <v>10</v>
      </c>
      <c r="E10" s="15" t="s">
        <v>24</v>
      </c>
      <c r="F10" s="57"/>
      <c r="G10" s="58"/>
      <c r="H10" s="45"/>
    </row>
    <row r="11" spans="1:8" ht="30" customHeight="1">
      <c r="A11" s="53"/>
      <c r="B11" s="38" t="s">
        <v>25</v>
      </c>
      <c r="C11" s="20" t="s">
        <v>26</v>
      </c>
      <c r="D11" s="37">
        <v>5</v>
      </c>
      <c r="E11" s="15" t="s">
        <v>27</v>
      </c>
      <c r="F11" s="57"/>
      <c r="G11" s="58"/>
      <c r="H11" s="45"/>
    </row>
    <row r="12" spans="1:8" ht="27.95" customHeight="1">
      <c r="A12" s="53"/>
      <c r="B12" s="54" t="s">
        <v>28</v>
      </c>
      <c r="C12" s="34" t="s">
        <v>29</v>
      </c>
      <c r="D12" s="37">
        <v>5</v>
      </c>
      <c r="E12" s="15" t="s">
        <v>30</v>
      </c>
      <c r="F12" s="63"/>
      <c r="G12" s="64"/>
      <c r="H12" s="45"/>
    </row>
    <row r="13" spans="1:8" ht="32.1" customHeight="1">
      <c r="A13" s="53"/>
      <c r="B13" s="55"/>
      <c r="C13" s="34" t="s">
        <v>31</v>
      </c>
      <c r="D13" s="37">
        <v>5</v>
      </c>
      <c r="E13" s="15" t="s">
        <v>32</v>
      </c>
      <c r="F13" s="63"/>
      <c r="G13" s="64"/>
      <c r="H13" s="45"/>
    </row>
    <row r="14" spans="1:8" ht="36" customHeight="1">
      <c r="A14" s="53"/>
      <c r="B14" s="56"/>
      <c r="C14" s="34" t="s">
        <v>33</v>
      </c>
      <c r="D14" s="37">
        <v>5</v>
      </c>
      <c r="E14" s="15" t="s">
        <v>34</v>
      </c>
      <c r="F14" s="63"/>
      <c r="G14" s="64"/>
      <c r="H14" s="45"/>
    </row>
    <row r="15" spans="1:8" ht="36" customHeight="1">
      <c r="A15" s="53"/>
      <c r="B15" s="54" t="s">
        <v>35</v>
      </c>
      <c r="C15" s="34" t="s">
        <v>36</v>
      </c>
      <c r="D15" s="37">
        <v>2</v>
      </c>
      <c r="E15" s="15" t="s">
        <v>37</v>
      </c>
      <c r="F15" s="59"/>
      <c r="G15" s="60"/>
      <c r="H15" s="46"/>
    </row>
    <row r="16" spans="1:8" ht="36" customHeight="1">
      <c r="A16" s="53"/>
      <c r="B16" s="56"/>
      <c r="C16" s="34" t="s">
        <v>38</v>
      </c>
      <c r="D16" s="37">
        <v>2</v>
      </c>
      <c r="E16" s="15" t="s">
        <v>39</v>
      </c>
      <c r="F16" s="59"/>
      <c r="G16" s="60"/>
      <c r="H16" s="46"/>
    </row>
    <row r="17" spans="1:8" ht="66" customHeight="1">
      <c r="A17" s="53"/>
      <c r="B17" s="54" t="str">
        <f>[1]附2项目支出绩效自评表!$C$14</f>
        <v>数量指标</v>
      </c>
      <c r="C17" s="34" t="s">
        <v>40</v>
      </c>
      <c r="D17" s="37">
        <v>8</v>
      </c>
      <c r="E17" s="15" t="s">
        <v>41</v>
      </c>
      <c r="F17" s="57"/>
      <c r="G17" s="58"/>
      <c r="H17" s="45"/>
    </row>
    <row r="18" spans="1:8" ht="30.95" customHeight="1">
      <c r="A18" s="53"/>
      <c r="B18" s="56"/>
      <c r="C18" s="34" t="s">
        <v>42</v>
      </c>
      <c r="D18" s="37">
        <v>8</v>
      </c>
      <c r="E18" s="15" t="s">
        <v>43</v>
      </c>
      <c r="F18" s="57"/>
      <c r="G18" s="58"/>
      <c r="H18" s="45"/>
    </row>
    <row r="19" spans="1:8" ht="48.95" customHeight="1">
      <c r="A19" s="53"/>
      <c r="B19" s="36" t="s">
        <v>44</v>
      </c>
      <c r="C19" s="34" t="s">
        <v>45</v>
      </c>
      <c r="D19" s="37">
        <v>20</v>
      </c>
      <c r="E19" s="15" t="s">
        <v>46</v>
      </c>
      <c r="F19" s="57"/>
      <c r="G19" s="58"/>
      <c r="H19" s="45"/>
    </row>
    <row r="20" spans="1:8" s="29" customFormat="1" ht="36.950000000000003" customHeight="1">
      <c r="A20" s="39" t="s">
        <v>47</v>
      </c>
      <c r="B20" s="40" t="s">
        <v>48</v>
      </c>
      <c r="C20" s="20" t="s">
        <v>49</v>
      </c>
      <c r="D20" s="41">
        <v>10</v>
      </c>
      <c r="E20" s="25" t="s">
        <v>50</v>
      </c>
      <c r="F20" s="57"/>
      <c r="G20" s="58"/>
      <c r="H20" s="45"/>
    </row>
    <row r="21" spans="1:8" ht="27" customHeight="1">
      <c r="A21" s="32" t="s">
        <v>51</v>
      </c>
      <c r="B21" s="36" t="s">
        <v>52</v>
      </c>
      <c r="C21" s="34" t="s">
        <v>53</v>
      </c>
      <c r="D21" s="41">
        <v>10</v>
      </c>
      <c r="E21" s="15" t="s">
        <v>54</v>
      </c>
      <c r="F21" s="59">
        <v>0.8</v>
      </c>
      <c r="G21" s="60"/>
      <c r="H21" s="46">
        <v>8</v>
      </c>
    </row>
    <row r="22" spans="1:8" ht="30" customHeight="1">
      <c r="A22" s="32" t="s">
        <v>55</v>
      </c>
      <c r="B22" s="42"/>
      <c r="C22" s="42"/>
      <c r="D22" s="41">
        <f>SUM(D9:D21)</f>
        <v>100</v>
      </c>
      <c r="E22" s="41"/>
      <c r="F22" s="61"/>
      <c r="G22" s="62"/>
      <c r="H22" s="43">
        <f>SUM(H9:H21)</f>
        <v>16</v>
      </c>
    </row>
  </sheetData>
  <mergeCells count="30">
    <mergeCell ref="A1:H1"/>
    <mergeCell ref="B3:E3"/>
    <mergeCell ref="G3:H3"/>
    <mergeCell ref="B4:H4"/>
    <mergeCell ref="B2:F2"/>
    <mergeCell ref="B5:H5"/>
    <mergeCell ref="B6:D6"/>
    <mergeCell ref="E6:H6"/>
    <mergeCell ref="B7:D7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A6:A7"/>
    <mergeCell ref="A10:A19"/>
    <mergeCell ref="B12:B14"/>
    <mergeCell ref="B15:B16"/>
    <mergeCell ref="B17:B18"/>
  </mergeCells>
  <phoneticPr fontId="21" type="noConversion"/>
  <pageMargins left="0.51180555555555596" right="0" top="0.39305555555555599" bottom="0.78680555555555598" header="0.38" footer="0.70833333333333304"/>
  <pageSetup paperSize="9" scale="66" fitToWidth="0" fitToHeight="0" orientation="landscape" r:id="rId1"/>
  <rowBreaks count="1" manualBreakCount="1">
    <brk id="22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Sheet1!$B$2:$B$40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C1" zoomScaleNormal="100" workbookViewId="0">
      <selection activeCell="L25" sqref="L25"/>
    </sheetView>
  </sheetViews>
  <sheetFormatPr defaultRowHeight="13.5"/>
  <cols>
    <col min="2" max="2" width="13.875" bestFit="1" customWidth="1"/>
    <col min="3" max="3" width="42.125" bestFit="1" customWidth="1"/>
    <col min="4" max="4" width="11" bestFit="1" customWidth="1"/>
    <col min="5" max="5" width="17.25" bestFit="1" customWidth="1"/>
    <col min="6" max="6" width="30.125" bestFit="1" customWidth="1"/>
    <col min="7" max="7" width="34.25" bestFit="1" customWidth="1"/>
    <col min="8" max="8" width="13" bestFit="1" customWidth="1"/>
  </cols>
  <sheetData>
    <row r="1" spans="1:10">
      <c r="A1" t="s">
        <v>77</v>
      </c>
      <c r="B1" t="s">
        <v>78</v>
      </c>
      <c r="C1" t="s">
        <v>1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  <c r="J1" s="48" t="s">
        <v>191</v>
      </c>
    </row>
    <row r="2" spans="1:10">
      <c r="A2">
        <v>2017</v>
      </c>
      <c r="B2" t="s">
        <v>84</v>
      </c>
      <c r="C2" t="s">
        <v>155</v>
      </c>
      <c r="D2" t="s">
        <v>85</v>
      </c>
      <c r="E2">
        <v>200000</v>
      </c>
      <c r="F2">
        <v>170000</v>
      </c>
      <c r="G2">
        <v>107237.4</v>
      </c>
      <c r="H2">
        <v>43500</v>
      </c>
      <c r="I2" t="s">
        <v>86</v>
      </c>
      <c r="J2" s="48" t="s">
        <v>192</v>
      </c>
    </row>
    <row r="3" spans="1:10">
      <c r="A3">
        <v>2017</v>
      </c>
      <c r="B3" t="s">
        <v>87</v>
      </c>
      <c r="C3" t="s">
        <v>156</v>
      </c>
      <c r="D3" t="s">
        <v>88</v>
      </c>
      <c r="E3">
        <v>50000</v>
      </c>
      <c r="F3">
        <v>42425</v>
      </c>
      <c r="G3">
        <v>28697.200000000001</v>
      </c>
      <c r="H3">
        <v>1198</v>
      </c>
      <c r="J3" s="48" t="s">
        <v>193</v>
      </c>
    </row>
    <row r="4" spans="1:10">
      <c r="A4">
        <v>2017</v>
      </c>
      <c r="B4" t="s">
        <v>89</v>
      </c>
      <c r="C4" t="s">
        <v>157</v>
      </c>
      <c r="D4" t="s">
        <v>90</v>
      </c>
      <c r="E4">
        <v>50000</v>
      </c>
      <c r="F4">
        <v>48331</v>
      </c>
      <c r="G4">
        <v>33539.21</v>
      </c>
      <c r="H4">
        <v>1298</v>
      </c>
      <c r="J4" s="48" t="s">
        <v>194</v>
      </c>
    </row>
    <row r="5" spans="1:10">
      <c r="A5">
        <v>2018</v>
      </c>
      <c r="B5" t="s">
        <v>91</v>
      </c>
      <c r="C5" t="s">
        <v>158</v>
      </c>
      <c r="D5" t="s">
        <v>92</v>
      </c>
      <c r="E5">
        <v>50000</v>
      </c>
      <c r="F5">
        <v>42500</v>
      </c>
      <c r="G5">
        <v>24324.6</v>
      </c>
      <c r="H5">
        <v>1099</v>
      </c>
      <c r="J5" s="48" t="s">
        <v>195</v>
      </c>
    </row>
    <row r="6" spans="1:10">
      <c r="A6">
        <v>2018</v>
      </c>
      <c r="B6" t="s">
        <v>93</v>
      </c>
      <c r="C6" t="s">
        <v>159</v>
      </c>
      <c r="D6" t="s">
        <v>94</v>
      </c>
      <c r="E6">
        <v>50000</v>
      </c>
      <c r="F6">
        <v>42499.38</v>
      </c>
      <c r="G6">
        <v>28962.22</v>
      </c>
      <c r="H6">
        <v>6000</v>
      </c>
      <c r="J6" s="48" t="s">
        <v>196</v>
      </c>
    </row>
    <row r="7" spans="1:10">
      <c r="A7">
        <v>2018</v>
      </c>
      <c r="B7" t="s">
        <v>95</v>
      </c>
      <c r="C7" t="s">
        <v>160</v>
      </c>
      <c r="D7" t="s">
        <v>96</v>
      </c>
      <c r="E7">
        <v>50000</v>
      </c>
      <c r="F7">
        <v>39998.28</v>
      </c>
      <c r="G7">
        <v>25200</v>
      </c>
      <c r="H7">
        <v>6200</v>
      </c>
      <c r="J7" s="48" t="s">
        <v>192</v>
      </c>
    </row>
    <row r="8" spans="1:10">
      <c r="A8">
        <v>2018</v>
      </c>
      <c r="B8" t="s">
        <v>97</v>
      </c>
      <c r="C8" t="s">
        <v>161</v>
      </c>
      <c r="D8" t="s">
        <v>98</v>
      </c>
      <c r="E8">
        <v>50000</v>
      </c>
      <c r="F8">
        <v>42500</v>
      </c>
      <c r="G8">
        <v>29267</v>
      </c>
      <c r="H8">
        <v>5679</v>
      </c>
      <c r="J8" s="48" t="s">
        <v>195</v>
      </c>
    </row>
    <row r="9" spans="1:10">
      <c r="A9">
        <v>2018</v>
      </c>
      <c r="B9" t="s">
        <v>99</v>
      </c>
      <c r="C9" t="s">
        <v>162</v>
      </c>
      <c r="D9" t="s">
        <v>100</v>
      </c>
      <c r="E9">
        <v>50000</v>
      </c>
      <c r="F9">
        <v>42475.09</v>
      </c>
      <c r="G9">
        <v>24459</v>
      </c>
      <c r="H9">
        <v>4890</v>
      </c>
      <c r="J9" s="48" t="s">
        <v>197</v>
      </c>
    </row>
    <row r="10" spans="1:10">
      <c r="A10">
        <v>2018</v>
      </c>
      <c r="B10" t="s">
        <v>101</v>
      </c>
      <c r="C10" t="s">
        <v>163</v>
      </c>
      <c r="D10" t="s">
        <v>102</v>
      </c>
      <c r="E10">
        <v>50000</v>
      </c>
      <c r="F10">
        <v>41188</v>
      </c>
      <c r="G10">
        <v>25360.959999999999</v>
      </c>
      <c r="H10">
        <v>3135</v>
      </c>
      <c r="J10" s="48" t="s">
        <v>196</v>
      </c>
    </row>
    <row r="11" spans="1:10">
      <c r="A11">
        <v>2018</v>
      </c>
      <c r="B11" t="s">
        <v>103</v>
      </c>
      <c r="C11" t="s">
        <v>164</v>
      </c>
      <c r="D11" t="s">
        <v>104</v>
      </c>
      <c r="E11">
        <v>50000</v>
      </c>
      <c r="F11">
        <v>42500</v>
      </c>
      <c r="G11">
        <v>34271</v>
      </c>
      <c r="H11">
        <v>9900</v>
      </c>
      <c r="J11" s="48" t="s">
        <v>197</v>
      </c>
    </row>
    <row r="12" spans="1:10">
      <c r="A12">
        <v>2018</v>
      </c>
      <c r="B12" t="s">
        <v>105</v>
      </c>
      <c r="C12" t="s">
        <v>165</v>
      </c>
      <c r="D12" t="s">
        <v>106</v>
      </c>
      <c r="E12">
        <v>100000</v>
      </c>
      <c r="F12">
        <v>53916.7</v>
      </c>
      <c r="G12">
        <v>32688.22</v>
      </c>
      <c r="H12">
        <v>4990</v>
      </c>
      <c r="J12" s="48" t="s">
        <v>197</v>
      </c>
    </row>
    <row r="13" spans="1:10">
      <c r="A13">
        <v>2018</v>
      </c>
      <c r="B13" t="s">
        <v>107</v>
      </c>
      <c r="C13" t="s">
        <v>166</v>
      </c>
      <c r="D13" t="s">
        <v>108</v>
      </c>
      <c r="E13">
        <v>100000</v>
      </c>
      <c r="F13">
        <v>53692.05</v>
      </c>
      <c r="G13">
        <v>25257</v>
      </c>
      <c r="H13">
        <v>4418</v>
      </c>
      <c r="J13" s="48" t="s">
        <v>198</v>
      </c>
    </row>
    <row r="14" spans="1:10">
      <c r="A14">
        <v>2018</v>
      </c>
      <c r="B14" t="s">
        <v>109</v>
      </c>
      <c r="C14" s="48" t="s">
        <v>204</v>
      </c>
      <c r="D14" t="s">
        <v>205</v>
      </c>
      <c r="E14" t="e">
        <v>#N/A</v>
      </c>
      <c r="F14" t="e">
        <v>#N/A</v>
      </c>
      <c r="G14" t="e">
        <v>#N/A</v>
      </c>
      <c r="H14">
        <v>7708</v>
      </c>
      <c r="J14" s="48" t="s">
        <v>199</v>
      </c>
    </row>
    <row r="15" spans="1:10">
      <c r="A15">
        <v>2018</v>
      </c>
      <c r="B15" s="48" t="s">
        <v>207</v>
      </c>
      <c r="C15" s="48" t="s">
        <v>206</v>
      </c>
      <c r="D15" s="48" t="s">
        <v>200</v>
      </c>
      <c r="E15" t="e">
        <v>#N/A</v>
      </c>
      <c r="F15" t="e">
        <v>#N/A</v>
      </c>
      <c r="G15" t="e">
        <v>#N/A</v>
      </c>
      <c r="H15">
        <v>2788</v>
      </c>
      <c r="J15" s="48" t="s">
        <v>200</v>
      </c>
    </row>
    <row r="16" spans="1:10">
      <c r="A16">
        <v>2018</v>
      </c>
      <c r="B16" t="s">
        <v>110</v>
      </c>
      <c r="C16" s="48" t="s">
        <v>208</v>
      </c>
      <c r="D16" t="s">
        <v>209</v>
      </c>
      <c r="E16" t="e">
        <v>#N/A</v>
      </c>
      <c r="F16" t="e">
        <v>#N/A</v>
      </c>
      <c r="G16" t="e">
        <v>#N/A</v>
      </c>
      <c r="H16">
        <v>83870</v>
      </c>
      <c r="J16" s="48" t="s">
        <v>211</v>
      </c>
    </row>
    <row r="17" spans="1:10">
      <c r="A17">
        <v>2018</v>
      </c>
      <c r="B17" t="s">
        <v>111</v>
      </c>
      <c r="C17" t="s">
        <v>167</v>
      </c>
      <c r="D17" t="s">
        <v>210</v>
      </c>
      <c r="E17" t="e">
        <v>#N/A</v>
      </c>
      <c r="F17" t="e">
        <v>#N/A</v>
      </c>
      <c r="G17" t="e">
        <v>#N/A</v>
      </c>
      <c r="H17">
        <v>8399</v>
      </c>
      <c r="J17" s="48" t="s">
        <v>198</v>
      </c>
    </row>
    <row r="18" spans="1:10">
      <c r="A18">
        <v>2018</v>
      </c>
      <c r="B18" t="s">
        <v>112</v>
      </c>
      <c r="C18" t="s">
        <v>168</v>
      </c>
      <c r="D18" t="s">
        <v>113</v>
      </c>
      <c r="E18">
        <v>20000</v>
      </c>
      <c r="F18">
        <v>10000</v>
      </c>
      <c r="G18">
        <v>9998</v>
      </c>
      <c r="H18">
        <v>9998</v>
      </c>
      <c r="J18" s="48" t="s">
        <v>201</v>
      </c>
    </row>
    <row r="19" spans="1:10">
      <c r="A19">
        <v>2018</v>
      </c>
      <c r="B19" t="s">
        <v>114</v>
      </c>
      <c r="C19" t="s">
        <v>169</v>
      </c>
      <c r="D19" t="s">
        <v>115</v>
      </c>
      <c r="E19">
        <v>100000</v>
      </c>
      <c r="F19">
        <v>53623.1</v>
      </c>
      <c r="G19">
        <v>16187.8</v>
      </c>
      <c r="H19">
        <v>5500</v>
      </c>
      <c r="J19" s="48" t="s">
        <v>195</v>
      </c>
    </row>
    <row r="20" spans="1:10">
      <c r="A20">
        <v>2018</v>
      </c>
      <c r="B20" t="s">
        <v>116</v>
      </c>
      <c r="C20" t="s">
        <v>170</v>
      </c>
      <c r="D20" t="s">
        <v>94</v>
      </c>
      <c r="E20">
        <v>20000</v>
      </c>
      <c r="F20">
        <v>17000</v>
      </c>
      <c r="G20">
        <v>9799</v>
      </c>
      <c r="H20">
        <v>9799</v>
      </c>
      <c r="J20" s="48" t="s">
        <v>202</v>
      </c>
    </row>
    <row r="21" spans="1:10">
      <c r="A21">
        <v>2018</v>
      </c>
      <c r="B21" t="s">
        <v>117</v>
      </c>
      <c r="C21" t="s">
        <v>171</v>
      </c>
      <c r="D21" t="s">
        <v>118</v>
      </c>
      <c r="E21">
        <v>10000</v>
      </c>
      <c r="F21">
        <v>8000</v>
      </c>
      <c r="G21">
        <v>7923</v>
      </c>
      <c r="H21">
        <v>7450</v>
      </c>
      <c r="J21" s="48" t="s">
        <v>197</v>
      </c>
    </row>
    <row r="22" spans="1:10">
      <c r="A22">
        <v>2018</v>
      </c>
      <c r="B22" t="s">
        <v>119</v>
      </c>
      <c r="C22" t="s">
        <v>172</v>
      </c>
      <c r="D22" t="s">
        <v>120</v>
      </c>
      <c r="E22">
        <v>50000</v>
      </c>
      <c r="F22">
        <v>42408.58</v>
      </c>
      <c r="G22">
        <v>29637.309999999998</v>
      </c>
      <c r="H22">
        <v>2740</v>
      </c>
      <c r="J22" s="48" t="s">
        <v>203</v>
      </c>
    </row>
    <row r="23" spans="1:10">
      <c r="A23">
        <v>2018</v>
      </c>
      <c r="B23" t="s">
        <v>121</v>
      </c>
      <c r="C23" t="s">
        <v>173</v>
      </c>
      <c r="D23" t="s">
        <v>122</v>
      </c>
      <c r="E23">
        <v>50000</v>
      </c>
      <c r="F23">
        <v>33891.5</v>
      </c>
      <c r="G23">
        <v>30454.5</v>
      </c>
      <c r="H23">
        <v>10900</v>
      </c>
      <c r="J23" s="48" t="s">
        <v>203</v>
      </c>
    </row>
    <row r="24" spans="1:10">
      <c r="A24">
        <v>2018</v>
      </c>
      <c r="B24" t="s">
        <v>123</v>
      </c>
      <c r="C24" t="s">
        <v>174</v>
      </c>
      <c r="D24" t="s">
        <v>124</v>
      </c>
      <c r="E24">
        <v>50000</v>
      </c>
      <c r="F24">
        <v>36766</v>
      </c>
      <c r="G24">
        <v>36748</v>
      </c>
      <c r="H24">
        <v>9982</v>
      </c>
      <c r="J24" s="48" t="s">
        <v>198</v>
      </c>
    </row>
    <row r="25" spans="1:10">
      <c r="A25">
        <v>2018</v>
      </c>
      <c r="B25" t="s">
        <v>125</v>
      </c>
      <c r="C25" t="s">
        <v>175</v>
      </c>
      <c r="D25" t="s">
        <v>126</v>
      </c>
      <c r="E25">
        <v>50000</v>
      </c>
      <c r="F25">
        <v>38000</v>
      </c>
      <c r="G25">
        <v>36283.5</v>
      </c>
      <c r="H25">
        <v>9800</v>
      </c>
      <c r="J25" s="48" t="s">
        <v>192</v>
      </c>
    </row>
    <row r="26" spans="1:10">
      <c r="A26">
        <v>2018</v>
      </c>
      <c r="B26" t="s">
        <v>127</v>
      </c>
      <c r="C26" t="s">
        <v>176</v>
      </c>
      <c r="D26" t="s">
        <v>128</v>
      </c>
      <c r="E26">
        <v>50000</v>
      </c>
      <c r="F26">
        <v>32000</v>
      </c>
      <c r="G26">
        <v>16699.259999999998</v>
      </c>
      <c r="H26">
        <v>6397</v>
      </c>
      <c r="J26" s="48" t="s">
        <v>198</v>
      </c>
    </row>
    <row r="27" spans="1:10">
      <c r="A27">
        <v>2018</v>
      </c>
      <c r="B27" t="s">
        <v>129</v>
      </c>
      <c r="C27" t="s">
        <v>177</v>
      </c>
      <c r="D27" t="s">
        <v>130</v>
      </c>
      <c r="E27">
        <v>50000</v>
      </c>
      <c r="F27">
        <v>41886</v>
      </c>
      <c r="G27">
        <v>26036</v>
      </c>
      <c r="H27">
        <v>9950</v>
      </c>
      <c r="J27" s="48" t="s">
        <v>197</v>
      </c>
    </row>
    <row r="28" spans="1:10">
      <c r="A28">
        <v>2018</v>
      </c>
      <c r="B28" t="s">
        <v>131</v>
      </c>
      <c r="C28" t="s">
        <v>178</v>
      </c>
      <c r="D28" t="s">
        <v>132</v>
      </c>
      <c r="E28">
        <v>100000</v>
      </c>
      <c r="F28">
        <v>23000</v>
      </c>
      <c r="G28">
        <v>18341.38</v>
      </c>
      <c r="H28">
        <v>8399</v>
      </c>
      <c r="J28" s="48" t="s">
        <v>203</v>
      </c>
    </row>
    <row r="29" spans="1:10">
      <c r="A29">
        <v>2018</v>
      </c>
      <c r="B29" t="s">
        <v>133</v>
      </c>
      <c r="C29" t="s">
        <v>179</v>
      </c>
      <c r="D29" t="s">
        <v>106</v>
      </c>
      <c r="E29">
        <v>10000</v>
      </c>
      <c r="F29">
        <v>3500</v>
      </c>
      <c r="G29">
        <v>3015</v>
      </c>
      <c r="H29">
        <v>1238</v>
      </c>
      <c r="J29" s="48" t="s">
        <v>197</v>
      </c>
    </row>
    <row r="30" spans="1:10">
      <c r="A30">
        <v>2018</v>
      </c>
      <c r="B30" t="s">
        <v>134</v>
      </c>
      <c r="C30" t="s">
        <v>180</v>
      </c>
      <c r="D30" t="s">
        <v>135</v>
      </c>
      <c r="E30">
        <v>50000</v>
      </c>
      <c r="F30">
        <v>20000</v>
      </c>
      <c r="G30">
        <v>20000</v>
      </c>
      <c r="H30">
        <v>10000</v>
      </c>
      <c r="J30" s="48" t="s">
        <v>196</v>
      </c>
    </row>
    <row r="31" spans="1:10">
      <c r="A31">
        <v>2018</v>
      </c>
      <c r="B31" t="s">
        <v>136</v>
      </c>
      <c r="C31" t="s">
        <v>181</v>
      </c>
      <c r="D31" t="s">
        <v>137</v>
      </c>
      <c r="E31">
        <v>50000</v>
      </c>
      <c r="F31">
        <v>28000</v>
      </c>
      <c r="G31">
        <v>27503.41</v>
      </c>
      <c r="H31">
        <v>8987</v>
      </c>
      <c r="J31" s="48" t="s">
        <v>196</v>
      </c>
    </row>
    <row r="32" spans="1:10">
      <c r="A32">
        <v>2018</v>
      </c>
      <c r="B32" t="s">
        <v>138</v>
      </c>
      <c r="C32" t="s">
        <v>182</v>
      </c>
      <c r="D32" t="s">
        <v>139</v>
      </c>
      <c r="E32">
        <v>50000</v>
      </c>
      <c r="F32">
        <v>30000</v>
      </c>
      <c r="G32">
        <v>26932.3</v>
      </c>
      <c r="H32">
        <v>4941</v>
      </c>
      <c r="J32" s="48" t="s">
        <v>203</v>
      </c>
    </row>
    <row r="33" spans="1:10">
      <c r="A33">
        <v>2018</v>
      </c>
      <c r="B33" t="s">
        <v>140</v>
      </c>
      <c r="C33" t="s">
        <v>183</v>
      </c>
      <c r="D33" t="s">
        <v>141</v>
      </c>
      <c r="E33">
        <v>50000</v>
      </c>
      <c r="F33">
        <v>15500</v>
      </c>
      <c r="G33">
        <v>10360.1</v>
      </c>
      <c r="H33">
        <v>9380</v>
      </c>
      <c r="J33" s="48" t="s">
        <v>195</v>
      </c>
    </row>
    <row r="34" spans="1:10">
      <c r="A34">
        <v>2018</v>
      </c>
      <c r="B34" t="s">
        <v>142</v>
      </c>
      <c r="C34" t="s">
        <v>184</v>
      </c>
      <c r="D34" t="s">
        <v>85</v>
      </c>
      <c r="E34">
        <v>50000</v>
      </c>
      <c r="F34">
        <v>22000</v>
      </c>
      <c r="G34">
        <v>21298</v>
      </c>
      <c r="H34">
        <v>8000</v>
      </c>
      <c r="J34" s="48" t="s">
        <v>192</v>
      </c>
    </row>
    <row r="35" spans="1:10">
      <c r="A35">
        <v>2018</v>
      </c>
      <c r="B35" t="s">
        <v>143</v>
      </c>
      <c r="C35" t="s">
        <v>185</v>
      </c>
      <c r="D35" t="s">
        <v>144</v>
      </c>
      <c r="E35">
        <v>50000</v>
      </c>
      <c r="F35">
        <v>29500</v>
      </c>
      <c r="G35">
        <v>27423</v>
      </c>
      <c r="H35">
        <v>8200</v>
      </c>
      <c r="J35" s="48" t="s">
        <v>195</v>
      </c>
    </row>
    <row r="36" spans="1:10">
      <c r="A36">
        <v>2018</v>
      </c>
      <c r="B36" t="s">
        <v>145</v>
      </c>
      <c r="C36" t="s">
        <v>186</v>
      </c>
      <c r="D36" t="s">
        <v>146</v>
      </c>
      <c r="E36">
        <v>100000</v>
      </c>
      <c r="F36">
        <v>25000</v>
      </c>
      <c r="G36">
        <v>22965.5</v>
      </c>
      <c r="H36">
        <v>9420</v>
      </c>
      <c r="J36" s="48" t="s">
        <v>195</v>
      </c>
    </row>
    <row r="37" spans="1:10">
      <c r="A37">
        <v>2018</v>
      </c>
      <c r="B37" t="s">
        <v>147</v>
      </c>
      <c r="C37" t="s">
        <v>187</v>
      </c>
      <c r="D37" t="s">
        <v>148</v>
      </c>
      <c r="E37">
        <v>100000</v>
      </c>
      <c r="F37">
        <v>47000</v>
      </c>
      <c r="G37">
        <v>26206.9</v>
      </c>
      <c r="H37">
        <v>8885</v>
      </c>
      <c r="J37" s="48" t="s">
        <v>198</v>
      </c>
    </row>
    <row r="38" spans="1:10">
      <c r="A38">
        <v>2018</v>
      </c>
      <c r="B38" t="s">
        <v>149</v>
      </c>
      <c r="C38" t="s">
        <v>188</v>
      </c>
      <c r="D38" t="s">
        <v>150</v>
      </c>
      <c r="E38">
        <v>10000</v>
      </c>
      <c r="F38">
        <v>7000</v>
      </c>
      <c r="G38">
        <v>6758</v>
      </c>
      <c r="H38">
        <v>3280</v>
      </c>
      <c r="J38" s="48" t="s">
        <v>192</v>
      </c>
    </row>
    <row r="39" spans="1:10">
      <c r="A39">
        <v>2018</v>
      </c>
      <c r="B39" t="s">
        <v>151</v>
      </c>
      <c r="C39" t="s">
        <v>189</v>
      </c>
      <c r="D39" s="48" t="s">
        <v>212</v>
      </c>
      <c r="E39" t="e">
        <v>#N/A</v>
      </c>
      <c r="F39" t="e">
        <v>#N/A</v>
      </c>
      <c r="G39" t="e">
        <v>#N/A</v>
      </c>
      <c r="H39">
        <v>1648.98</v>
      </c>
      <c r="J39" s="48" t="s">
        <v>197</v>
      </c>
    </row>
    <row r="40" spans="1:10">
      <c r="A40">
        <v>2018</v>
      </c>
      <c r="B40" t="s">
        <v>152</v>
      </c>
      <c r="C40" t="s">
        <v>190</v>
      </c>
      <c r="D40" t="s">
        <v>153</v>
      </c>
      <c r="E40">
        <v>100000</v>
      </c>
      <c r="F40">
        <v>60000</v>
      </c>
      <c r="G40">
        <v>32848</v>
      </c>
      <c r="H40">
        <v>9925</v>
      </c>
      <c r="J40" s="48" t="s">
        <v>199</v>
      </c>
    </row>
  </sheetData>
  <phoneticPr fontId="2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Normal="100" zoomScaleSheetLayoutView="100" workbookViewId="0">
      <selection activeCell="C13" sqref="C13"/>
    </sheetView>
  </sheetViews>
  <sheetFormatPr defaultColWidth="9" defaultRowHeight="30" customHeight="1"/>
  <cols>
    <col min="1" max="1" width="27.5" style="3" customWidth="1"/>
    <col min="2" max="2" width="16" style="4" customWidth="1"/>
    <col min="3" max="3" width="23.625" style="4" customWidth="1"/>
    <col min="4" max="4" width="6" style="4" customWidth="1"/>
    <col min="5" max="5" width="77.75" style="4" customWidth="1"/>
    <col min="6" max="6" width="12.125" style="4" customWidth="1"/>
    <col min="7" max="7" width="34.875" style="4" customWidth="1"/>
    <col min="8" max="8" width="16.25" style="4" customWidth="1"/>
    <col min="9" max="16384" width="9" style="4"/>
  </cols>
  <sheetData>
    <row r="1" spans="1:8" ht="30" customHeight="1">
      <c r="A1" s="94" t="s">
        <v>0</v>
      </c>
      <c r="B1" s="94"/>
      <c r="C1" s="94"/>
      <c r="D1" s="94"/>
      <c r="E1" s="94"/>
      <c r="F1" s="94"/>
      <c r="G1" s="94"/>
      <c r="H1" s="94"/>
    </row>
    <row r="2" spans="1:8" s="1" customFormat="1" ht="30" customHeight="1">
      <c r="A2" s="5" t="s">
        <v>1</v>
      </c>
      <c r="B2" s="95" t="s">
        <v>56</v>
      </c>
      <c r="C2" s="96"/>
      <c r="D2" s="96"/>
      <c r="E2" s="96"/>
      <c r="F2" s="97"/>
      <c r="G2" s="97"/>
      <c r="H2" s="98"/>
    </row>
    <row r="3" spans="1:8" s="1" customFormat="1" ht="30" customHeight="1">
      <c r="A3" s="5" t="s">
        <v>2</v>
      </c>
      <c r="B3" s="95" t="s">
        <v>57</v>
      </c>
      <c r="C3" s="96"/>
      <c r="D3" s="96"/>
      <c r="E3" s="99"/>
      <c r="F3" s="6" t="s">
        <v>3</v>
      </c>
      <c r="G3" s="100" t="s">
        <v>58</v>
      </c>
      <c r="H3" s="100"/>
    </row>
    <row r="4" spans="1:8" s="1" customFormat="1" ht="38.1" customHeight="1">
      <c r="A4" s="5" t="s">
        <v>4</v>
      </c>
      <c r="B4" s="92" t="s">
        <v>59</v>
      </c>
      <c r="C4" s="92"/>
      <c r="D4" s="92"/>
      <c r="E4" s="92"/>
      <c r="F4" s="101"/>
      <c r="G4" s="101"/>
      <c r="H4" s="101"/>
    </row>
    <row r="5" spans="1:8" s="1" customFormat="1" ht="30" customHeight="1">
      <c r="A5" s="5" t="s">
        <v>5</v>
      </c>
      <c r="B5" s="92" t="s">
        <v>60</v>
      </c>
      <c r="C5" s="92"/>
      <c r="D5" s="92"/>
      <c r="E5" s="92"/>
      <c r="F5" s="92"/>
      <c r="G5" s="92"/>
      <c r="H5" s="92"/>
    </row>
    <row r="6" spans="1:8" ht="21" customHeight="1">
      <c r="A6" s="51" t="s">
        <v>6</v>
      </c>
      <c r="B6" s="70" t="s">
        <v>7</v>
      </c>
      <c r="C6" s="70"/>
      <c r="D6" s="70"/>
      <c r="E6" s="70" t="s">
        <v>8</v>
      </c>
      <c r="F6" s="70"/>
      <c r="G6" s="70"/>
      <c r="H6" s="70"/>
    </row>
    <row r="7" spans="1:8" ht="24.95" customHeight="1">
      <c r="A7" s="52"/>
      <c r="B7" s="92" t="s">
        <v>61</v>
      </c>
      <c r="C7" s="92"/>
      <c r="D7" s="92"/>
      <c r="E7" s="7" t="s">
        <v>61</v>
      </c>
      <c r="F7" s="93" t="s">
        <v>9</v>
      </c>
      <c r="G7" s="93"/>
      <c r="H7" s="9"/>
    </row>
    <row r="8" spans="1:8" ht="30" customHeight="1">
      <c r="A8" s="10" t="s">
        <v>10</v>
      </c>
      <c r="B8" s="11" t="s">
        <v>11</v>
      </c>
      <c r="C8" s="11" t="s">
        <v>12</v>
      </c>
      <c r="D8" s="11" t="s">
        <v>13</v>
      </c>
      <c r="E8" s="12" t="s">
        <v>14</v>
      </c>
      <c r="F8" s="65" t="s">
        <v>15</v>
      </c>
      <c r="G8" s="66"/>
      <c r="H8" s="12" t="s">
        <v>16</v>
      </c>
    </row>
    <row r="9" spans="1:8" ht="54" customHeight="1">
      <c r="A9" s="5" t="s">
        <v>17</v>
      </c>
      <c r="B9" s="13" t="s">
        <v>18</v>
      </c>
      <c r="C9" s="13" t="s">
        <v>19</v>
      </c>
      <c r="D9" s="14">
        <v>10</v>
      </c>
      <c r="E9" s="15" t="s">
        <v>20</v>
      </c>
      <c r="F9" s="84" t="str">
        <f>E7</f>
        <v>（由项目单位填列）</v>
      </c>
      <c r="G9" s="85"/>
      <c r="H9" s="16" t="s">
        <v>62</v>
      </c>
    </row>
    <row r="10" spans="1:8" ht="41.1" customHeight="1">
      <c r="A10" s="80" t="s">
        <v>21</v>
      </c>
      <c r="B10" s="17" t="s">
        <v>22</v>
      </c>
      <c r="C10" s="13" t="s">
        <v>23</v>
      </c>
      <c r="D10" s="18">
        <v>10</v>
      </c>
      <c r="E10" s="15" t="s">
        <v>24</v>
      </c>
      <c r="F10" s="84" t="s">
        <v>63</v>
      </c>
      <c r="G10" s="85"/>
      <c r="H10" s="16" t="s">
        <v>62</v>
      </c>
    </row>
    <row r="11" spans="1:8" ht="30" customHeight="1">
      <c r="A11" s="80"/>
      <c r="B11" s="19" t="s">
        <v>25</v>
      </c>
      <c r="C11" s="20" t="s">
        <v>26</v>
      </c>
      <c r="D11" s="18">
        <v>5</v>
      </c>
      <c r="E11" s="15" t="s">
        <v>27</v>
      </c>
      <c r="F11" s="84" t="s">
        <v>64</v>
      </c>
      <c r="G11" s="85"/>
      <c r="H11" s="16" t="s">
        <v>62</v>
      </c>
    </row>
    <row r="12" spans="1:8" ht="27.95" customHeight="1">
      <c r="A12" s="80"/>
      <c r="B12" s="81" t="s">
        <v>28</v>
      </c>
      <c r="C12" s="13" t="s">
        <v>29</v>
      </c>
      <c r="D12" s="18">
        <v>5</v>
      </c>
      <c r="E12" s="15" t="s">
        <v>30</v>
      </c>
      <c r="F12" s="90" t="s">
        <v>65</v>
      </c>
      <c r="G12" s="91"/>
      <c r="H12" s="16" t="s">
        <v>62</v>
      </c>
    </row>
    <row r="13" spans="1:8" ht="32.1" customHeight="1">
      <c r="A13" s="80"/>
      <c r="B13" s="82"/>
      <c r="C13" s="13" t="s">
        <v>31</v>
      </c>
      <c r="D13" s="18">
        <v>5</v>
      </c>
      <c r="E13" s="15" t="s">
        <v>32</v>
      </c>
      <c r="F13" s="90" t="s">
        <v>66</v>
      </c>
      <c r="G13" s="91"/>
      <c r="H13" s="16" t="s">
        <v>62</v>
      </c>
    </row>
    <row r="14" spans="1:8" ht="36" customHeight="1">
      <c r="A14" s="80"/>
      <c r="B14" s="83"/>
      <c r="C14" s="13" t="s">
        <v>33</v>
      </c>
      <c r="D14" s="18">
        <v>5</v>
      </c>
      <c r="E14" s="15" t="s">
        <v>34</v>
      </c>
      <c r="F14" s="90" t="s">
        <v>67</v>
      </c>
      <c r="G14" s="91"/>
      <c r="H14" s="16" t="s">
        <v>62</v>
      </c>
    </row>
    <row r="15" spans="1:8" ht="36" customHeight="1">
      <c r="A15" s="80"/>
      <c r="B15" s="81" t="s">
        <v>35</v>
      </c>
      <c r="C15" s="13" t="s">
        <v>36</v>
      </c>
      <c r="D15" s="18">
        <v>2</v>
      </c>
      <c r="E15" s="15" t="s">
        <v>37</v>
      </c>
      <c r="F15" s="84" t="s">
        <v>68</v>
      </c>
      <c r="G15" s="85"/>
      <c r="H15" s="16" t="s">
        <v>62</v>
      </c>
    </row>
    <row r="16" spans="1:8" ht="36" customHeight="1">
      <c r="A16" s="80"/>
      <c r="B16" s="83"/>
      <c r="C16" s="13" t="s">
        <v>38</v>
      </c>
      <c r="D16" s="18">
        <v>2</v>
      </c>
      <c r="E16" s="15" t="s">
        <v>39</v>
      </c>
      <c r="F16" s="84" t="s">
        <v>68</v>
      </c>
      <c r="G16" s="85"/>
      <c r="H16" s="16" t="s">
        <v>62</v>
      </c>
    </row>
    <row r="17" spans="1:8" ht="66" customHeight="1">
      <c r="A17" s="80"/>
      <c r="B17" s="81" t="str">
        <f>[1]附2项目支出绩效自评表!$C$14</f>
        <v>数量指标</v>
      </c>
      <c r="C17" s="13" t="s">
        <v>40</v>
      </c>
      <c r="D17" s="18">
        <v>8</v>
      </c>
      <c r="E17" s="15" t="s">
        <v>41</v>
      </c>
      <c r="F17" s="84" t="s">
        <v>69</v>
      </c>
      <c r="G17" s="85"/>
      <c r="H17" s="16" t="s">
        <v>62</v>
      </c>
    </row>
    <row r="18" spans="1:8" ht="30.95" customHeight="1">
      <c r="A18" s="80"/>
      <c r="B18" s="83"/>
      <c r="C18" s="13" t="s">
        <v>42</v>
      </c>
      <c r="D18" s="18">
        <v>8</v>
      </c>
      <c r="E18" s="15" t="s">
        <v>43</v>
      </c>
      <c r="F18" s="84" t="s">
        <v>70</v>
      </c>
      <c r="G18" s="85"/>
      <c r="H18" s="16" t="s">
        <v>62</v>
      </c>
    </row>
    <row r="19" spans="1:8" ht="48.95" customHeight="1">
      <c r="A19" s="80"/>
      <c r="B19" s="17" t="s">
        <v>44</v>
      </c>
      <c r="C19" s="13" t="s">
        <v>45</v>
      </c>
      <c r="D19" s="18">
        <v>20</v>
      </c>
      <c r="E19" s="15" t="s">
        <v>46</v>
      </c>
      <c r="F19" s="86" t="s">
        <v>71</v>
      </c>
      <c r="G19" s="87"/>
      <c r="H19" s="16" t="s">
        <v>62</v>
      </c>
    </row>
    <row r="20" spans="1:8" s="2" customFormat="1" ht="36.950000000000003" customHeight="1">
      <c r="A20" s="21" t="s">
        <v>47</v>
      </c>
      <c r="B20" s="22" t="s">
        <v>48</v>
      </c>
      <c r="C20" s="23" t="s">
        <v>49</v>
      </c>
      <c r="D20" s="24">
        <v>10</v>
      </c>
      <c r="E20" s="25" t="s">
        <v>50</v>
      </c>
      <c r="F20" s="84" t="s">
        <v>72</v>
      </c>
      <c r="G20" s="85"/>
      <c r="H20" s="16" t="s">
        <v>62</v>
      </c>
    </row>
    <row r="21" spans="1:8" ht="27" customHeight="1">
      <c r="A21" s="5" t="s">
        <v>51</v>
      </c>
      <c r="B21" s="17" t="s">
        <v>52</v>
      </c>
      <c r="C21" s="13" t="s">
        <v>53</v>
      </c>
      <c r="D21" s="24">
        <v>10</v>
      </c>
      <c r="E21" s="15" t="s">
        <v>54</v>
      </c>
      <c r="F21" s="84" t="s">
        <v>73</v>
      </c>
      <c r="G21" s="85"/>
      <c r="H21" s="16" t="s">
        <v>62</v>
      </c>
    </row>
    <row r="22" spans="1:8" ht="30" customHeight="1">
      <c r="A22" s="5" t="s">
        <v>55</v>
      </c>
      <c r="B22" s="26"/>
      <c r="C22" s="26"/>
      <c r="D22" s="24">
        <f>SUM(D9:D21)</f>
        <v>100</v>
      </c>
      <c r="E22" s="24"/>
      <c r="F22" s="88"/>
      <c r="G22" s="89"/>
      <c r="H22" s="27"/>
    </row>
  </sheetData>
  <mergeCells count="30">
    <mergeCell ref="A1:H1"/>
    <mergeCell ref="B2:H2"/>
    <mergeCell ref="B3:E3"/>
    <mergeCell ref="G3:H3"/>
    <mergeCell ref="B4:H4"/>
    <mergeCell ref="B5:H5"/>
    <mergeCell ref="B6:D6"/>
    <mergeCell ref="E6:H6"/>
    <mergeCell ref="B7:D7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A6:A7"/>
    <mergeCell ref="A10:A19"/>
    <mergeCell ref="B12:B14"/>
    <mergeCell ref="B15:B16"/>
    <mergeCell ref="B17:B18"/>
  </mergeCells>
  <phoneticPr fontId="21" type="noConversion"/>
  <pageMargins left="0.51180555555555596" right="0" top="0.39305555555555599" bottom="0.78680555555555598" header="0.38" footer="0.70833333333333304"/>
  <pageSetup paperSize="9" scale="66" fitToWidth="0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项目 表</vt:lpstr>
      <vt:lpstr>Sheet1</vt:lpstr>
      <vt:lpstr>项目 -填表说明</vt:lpstr>
      <vt:lpstr>'项目 表'!Print_Area</vt:lpstr>
      <vt:lpstr>'项目 -填表说明'!Print_Area</vt:lpstr>
      <vt:lpstr>'项目 表'!Print_Titles</vt:lpstr>
      <vt:lpstr>'项目 -填表说明'!Print_Titles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杨晶</dc:creator>
  <cp:lastModifiedBy>陈辉</cp:lastModifiedBy>
  <cp:lastPrinted>2019-11-07T00:55:00Z</cp:lastPrinted>
  <dcterms:created xsi:type="dcterms:W3CDTF">2019-11-06T13:37:00Z</dcterms:created>
  <dcterms:modified xsi:type="dcterms:W3CDTF">2019-12-10T02:41:11Z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